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ПРОЕКТ БЮДЖЕТА\ПРОЕКТ БЮДЖЕТА 2026-2028\Ноябрь\Документы\"/>
    </mc:Choice>
  </mc:AlternateContent>
  <bookViews>
    <workbookView xWindow="240" yWindow="300" windowWidth="14955" windowHeight="8190"/>
  </bookViews>
  <sheets>
    <sheet name="23-28" sheetId="13" r:id="rId1"/>
  </sheets>
  <calcPr calcId="152511"/>
</workbook>
</file>

<file path=xl/calcChain.xml><?xml version="1.0" encoding="utf-8"?>
<calcChain xmlns="http://schemas.openxmlformats.org/spreadsheetml/2006/main">
  <c r="D20" i="13" l="1"/>
  <c r="C20" i="13"/>
  <c r="B20" i="13"/>
  <c r="G19" i="13"/>
  <c r="E18" i="13"/>
  <c r="J13" i="13"/>
  <c r="J5" i="13" s="1"/>
  <c r="J28" i="13" s="1"/>
  <c r="I13" i="13"/>
  <c r="I5" i="13" s="1"/>
  <c r="I28" i="13" s="1"/>
  <c r="H13" i="13"/>
  <c r="G13" i="13"/>
  <c r="F13" i="13"/>
  <c r="F5" i="13" s="1"/>
  <c r="F28" i="13" s="1"/>
  <c r="E13" i="13"/>
  <c r="E5" i="13" s="1"/>
  <c r="E28" i="13" s="1"/>
  <c r="D13" i="13"/>
  <c r="C13" i="13"/>
  <c r="B13" i="13"/>
  <c r="B5" i="13" s="1"/>
  <c r="B28" i="13" s="1"/>
  <c r="H5" i="13"/>
  <c r="H28" i="13" s="1"/>
  <c r="G5" i="13"/>
  <c r="G28" i="13" s="1"/>
  <c r="D5" i="13"/>
  <c r="D28" i="13" s="1"/>
  <c r="C5" i="13"/>
  <c r="C28" i="13" s="1"/>
</calcChain>
</file>

<file path=xl/sharedStrings.xml><?xml version="1.0" encoding="utf-8"?>
<sst xmlns="http://schemas.openxmlformats.org/spreadsheetml/2006/main" count="37" uniqueCount="37">
  <si>
    <t>Плата за негативное воздействие на окружающую среду</t>
  </si>
  <si>
    <t>Налог на доходы физических лиц</t>
  </si>
  <si>
    <t>Налог  на  имущество  физических   лиц</t>
  </si>
  <si>
    <t>Платежи от государственных и муниципальных унитарных предприятий</t>
  </si>
  <si>
    <t>НАЛОГОВЫЕ И НЕНАЛОГОВЫЕ ДОХОДЫ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</si>
  <si>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</si>
  <si>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оказания платных услуг (работ)</t>
  </si>
  <si>
    <t xml:space="preserve">Доходы от компенсации затрат государства 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</si>
  <si>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 земельных участков (за исключением земельных участков бюджетных и автономных учреждений)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</si>
  <si>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</si>
  <si>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Акцизы на нефтепродукты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</si>
  <si>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</si>
  <si>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Государственная пошлина</t>
  </si>
  <si>
    <t>Доходы от оказания платных услуг (работ) и компенсации затрат государства, в том числе:</t>
  </si>
  <si>
    <t>Доходы от продажи материальных и нематериальных активов, в том числе:</t>
  </si>
  <si>
    <t>Штрафы, санкции, возмещение ущерба</t>
  </si>
  <si>
    <t>Классификация доходов бюджета</t>
  </si>
  <si>
    <t>Показатели прогноза доходов бюджета</t>
  </si>
  <si>
    <t>Налоги на совокупный доход</t>
  </si>
  <si>
    <t>Земельный налог</t>
  </si>
  <si>
    <t>Доходы от использования имущества, находящегося в государственной и муниципальной собственности, в том числе:</t>
  </si>
  <si>
    <t xml:space="preserve">Доходы от продажи земельных участков, находящихся в государственной и муниципальной собственности </t>
  </si>
  <si>
    <t>Прочие доходы</t>
  </si>
  <si>
    <t>тыс. рублей</t>
  </si>
  <si>
    <t>Первоначальный план на 2023 год</t>
  </si>
  <si>
    <t>Безвозмездные поступления</t>
  </si>
  <si>
    <t>Всего</t>
  </si>
  <si>
    <t>Первоначальный план на 2024 год</t>
  </si>
  <si>
    <t>Платежи за пользование природными ресурсами</t>
  </si>
  <si>
    <t xml:space="preserve">Исполнение 2024 год </t>
  </si>
  <si>
    <t>Первоначальный план на 2025 год</t>
  </si>
  <si>
    <t>Оценка исполнения 2025г. (текущий финансовый год)</t>
  </si>
  <si>
    <t>Доходы бюджета города Глазова на 2023-2028 годы</t>
  </si>
  <si>
    <t>Исполнение 2023 год</t>
  </si>
  <si>
    <t>на 2026 год (очередной финансовый год)</t>
  </si>
  <si>
    <t>на 2027 год (первый год планового периода)</t>
  </si>
  <si>
    <t>на 2028 год (второй год планового периода)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</si>
</sst>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_(* #,##0.00_);_(* \(#,##0.00\);_(* &quot;-&quot;??_);_(@_)"/>
  </numFmts>
  <fonts count="25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 Cyr"/>
    </font>
    <font>
      <sz val="11"/>
      <name val="Calibri"/>
      <family val="2"/>
    </font>
    <font>
      <sz val="8"/>
      <name val="Arial"/>
      <family val="2"/>
      <charset val="204"/>
    </font>
    <font>
      <sz val="10"/>
      <name val="Times New Roman CYR"/>
      <charset val="204"/>
    </font>
    <font>
      <sz val="11"/>
      <color indexed="8"/>
      <name val="Times New Roman"/>
      <family val="1"/>
      <charset val="204"/>
    </font>
    <font>
      <b/>
      <sz val="11"/>
      <name val="Calibri"/>
      <family val="2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5">
    <xf numFmtId="0" fontId="0" fillId="0" borderId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1" fillId="0" borderId="0"/>
    <xf numFmtId="0" fontId="11" fillId="0" borderId="0"/>
    <xf numFmtId="0" fontId="11" fillId="0" borderId="0">
      <alignment horizontal="right"/>
    </xf>
    <xf numFmtId="0" fontId="17" fillId="0" borderId="3">
      <alignment horizontal="center" wrapText="1"/>
    </xf>
    <xf numFmtId="1" fontId="18" fillId="0" borderId="4">
      <alignment horizontal="center" vertical="center" shrinkToFit="1"/>
    </xf>
    <xf numFmtId="49" fontId="18" fillId="0" borderId="4">
      <alignment vertical="center" wrapText="1"/>
    </xf>
    <xf numFmtId="4" fontId="18" fillId="0" borderId="4">
      <alignment horizontal="right" vertical="center" shrinkToFit="1"/>
    </xf>
    <xf numFmtId="0" fontId="19" fillId="0" borderId="0"/>
    <xf numFmtId="0" fontId="20" fillId="0" borderId="0"/>
    <xf numFmtId="0" fontId="20" fillId="0" borderId="0"/>
    <xf numFmtId="0" fontId="11" fillId="0" borderId="0"/>
    <xf numFmtId="0" fontId="20" fillId="16" borderId="0"/>
    <xf numFmtId="0" fontId="20" fillId="0" borderId="5">
      <alignment horizontal="center" vertical="center" wrapText="1"/>
    </xf>
    <xf numFmtId="1" fontId="20" fillId="0" borderId="5">
      <alignment horizontal="center" vertical="top" shrinkToFit="1"/>
    </xf>
    <xf numFmtId="0" fontId="17" fillId="0" borderId="0">
      <alignment horizontal="center" vertical="center" wrapText="1"/>
    </xf>
    <xf numFmtId="0" fontId="20" fillId="0" borderId="0"/>
    <xf numFmtId="0" fontId="20" fillId="0" borderId="5">
      <alignment horizontal="center" vertical="center" wrapText="1"/>
    </xf>
    <xf numFmtId="0" fontId="18" fillId="0" borderId="5">
      <alignment horizontal="center" vertical="center" wrapText="1"/>
    </xf>
    <xf numFmtId="0" fontId="20" fillId="0" borderId="5">
      <alignment horizontal="center" vertical="top" wrapText="1"/>
    </xf>
    <xf numFmtId="0" fontId="20" fillId="0" borderId="5">
      <alignment horizontal="center" vertical="center" wrapText="1"/>
    </xf>
    <xf numFmtId="1" fontId="17" fillId="0" borderId="6">
      <alignment horizontal="center" vertical="center" shrinkToFit="1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17" fillId="0" borderId="7">
      <alignment horizontal="right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1" fontId="21" fillId="0" borderId="5">
      <alignment horizontal="left" vertical="top" shrinkToFit="1"/>
    </xf>
    <xf numFmtId="1" fontId="21" fillId="0" borderId="8">
      <alignment horizontal="left" vertical="top" shrinkToFit="1"/>
    </xf>
    <xf numFmtId="49" fontId="17" fillId="17" borderId="0">
      <alignment horizontal="left"/>
    </xf>
    <xf numFmtId="4" fontId="20" fillId="0" borderId="5">
      <alignment horizontal="right" vertical="top" shrinkToFit="1"/>
    </xf>
    <xf numFmtId="49" fontId="17" fillId="0" borderId="0">
      <alignment horizontal="center"/>
    </xf>
    <xf numFmtId="0" fontId="12" fillId="0" borderId="9">
      <alignment horizontal="left" wrapText="1" indent="2"/>
    </xf>
    <xf numFmtId="4" fontId="21" fillId="18" borderId="5">
      <alignment horizontal="right" vertical="top" shrinkToFit="1"/>
    </xf>
    <xf numFmtId="0" fontId="17" fillId="17" borderId="0">
      <alignment wrapText="1"/>
    </xf>
    <xf numFmtId="0" fontId="20" fillId="0" borderId="0">
      <alignment horizontal="left" wrapText="1"/>
    </xf>
    <xf numFmtId="0" fontId="20" fillId="0" borderId="10">
      <alignment horizontal="center" vertical="center" wrapText="1"/>
    </xf>
    <xf numFmtId="10" fontId="20" fillId="0" borderId="5">
      <alignment horizontal="center" vertical="top" shrinkToFit="1"/>
    </xf>
    <xf numFmtId="10" fontId="21" fillId="18" borderId="5">
      <alignment horizontal="center" vertical="top" shrinkToFit="1"/>
    </xf>
    <xf numFmtId="49" fontId="17" fillId="0" borderId="0">
      <alignment horizontal="left" wrapText="1"/>
    </xf>
    <xf numFmtId="0" fontId="22" fillId="0" borderId="0">
      <alignment horizontal="center" wrapText="1"/>
    </xf>
    <xf numFmtId="0" fontId="22" fillId="0" borderId="0">
      <alignment horizontal="center"/>
    </xf>
    <xf numFmtId="49" fontId="18" fillId="0" borderId="0">
      <alignment vertical="center"/>
    </xf>
    <xf numFmtId="0" fontId="20" fillId="0" borderId="0">
      <alignment horizontal="right"/>
    </xf>
    <xf numFmtId="164" fontId="17" fillId="0" borderId="0">
      <alignment horizontal="center" vertical="center" wrapText="1"/>
    </xf>
    <xf numFmtId="0" fontId="20" fillId="16" borderId="0">
      <alignment horizontal="left"/>
    </xf>
    <xf numFmtId="0" fontId="20" fillId="0" borderId="5">
      <alignment horizontal="left" vertical="top" wrapText="1"/>
    </xf>
    <xf numFmtId="0" fontId="10" fillId="0" borderId="1">
      <alignment horizontal="left" vertical="top" wrapText="1"/>
    </xf>
    <xf numFmtId="49" fontId="17" fillId="0" borderId="0">
      <alignment horizontal="center" vertical="center"/>
    </xf>
    <xf numFmtId="4" fontId="21" fillId="19" borderId="5">
      <alignment horizontal="right" vertical="top" shrinkToFit="1"/>
    </xf>
    <xf numFmtId="0" fontId="17" fillId="17" borderId="7">
      <alignment horizontal="center"/>
    </xf>
    <xf numFmtId="10" fontId="21" fillId="19" borderId="5">
      <alignment horizontal="center" vertical="top" shrinkToFit="1"/>
    </xf>
    <xf numFmtId="164" fontId="17" fillId="0" borderId="11">
      <alignment horizontal="center" vertical="center" wrapText="1"/>
    </xf>
    <xf numFmtId="0" fontId="17" fillId="0" borderId="7">
      <alignment horizontal="center" vertical="center" wrapText="1"/>
    </xf>
    <xf numFmtId="49" fontId="17" fillId="0" borderId="0">
      <alignment horizontal="center" vertical="center" wrapText="1"/>
    </xf>
    <xf numFmtId="49" fontId="17" fillId="0" borderId="7"/>
    <xf numFmtId="49" fontId="18" fillId="0" borderId="0">
      <alignment horizontal="center" vertical="center"/>
    </xf>
    <xf numFmtId="49" fontId="17" fillId="0" borderId="6">
      <alignment vertical="center" wrapText="1"/>
    </xf>
    <xf numFmtId="49" fontId="17" fillId="0" borderId="4">
      <alignment vertical="center" wrapText="1"/>
    </xf>
    <xf numFmtId="0" fontId="18" fillId="0" borderId="7">
      <alignment horizontal="right"/>
    </xf>
    <xf numFmtId="49" fontId="17" fillId="0" borderId="11">
      <alignment horizontal="center" vertical="center" wrapText="1"/>
    </xf>
    <xf numFmtId="49" fontId="17" fillId="0" borderId="7">
      <alignment horizontal="center" vertical="center" wrapText="1"/>
    </xf>
    <xf numFmtId="49" fontId="17" fillId="0" borderId="0"/>
    <xf numFmtId="0" fontId="18" fillId="0" borderId="5">
      <alignment horizontal="right" vertical="center"/>
    </xf>
    <xf numFmtId="4" fontId="17" fillId="0" borderId="6">
      <alignment horizontal="right" vertical="center" shrinkToFit="1"/>
    </xf>
    <xf numFmtId="4" fontId="17" fillId="0" borderId="4">
      <alignment horizontal="right" vertical="center" shrinkToFit="1"/>
    </xf>
    <xf numFmtId="4" fontId="18" fillId="0" borderId="5">
      <alignment horizontal="right" vertical="center" shrinkToFit="1"/>
    </xf>
    <xf numFmtId="0" fontId="17" fillId="0" borderId="7">
      <alignment horizontal="right" wrapText="1"/>
    </xf>
    <xf numFmtId="0" fontId="17" fillId="0" borderId="11">
      <alignment horizontal="left" vertical="center" wrapText="1"/>
    </xf>
    <xf numFmtId="0" fontId="17" fillId="0" borderId="10">
      <alignment horizontal="left" vertical="center" wrapText="1"/>
    </xf>
    <xf numFmtId="0" fontId="17" fillId="0" borderId="0">
      <alignment horizontal="right"/>
    </xf>
    <xf numFmtId="0" fontId="17" fillId="0" borderId="0">
      <alignment horizontal="right" wrapText="1"/>
    </xf>
    <xf numFmtId="0" fontId="23" fillId="0" borderId="0">
      <alignment horizontal="center" vertical="center" wrapText="1"/>
    </xf>
    <xf numFmtId="0" fontId="17" fillId="0" borderId="6">
      <alignment horizontal="center" vertical="center" wrapText="1"/>
    </xf>
    <xf numFmtId="0" fontId="17" fillId="0" borderId="12">
      <alignment horizontal="center"/>
    </xf>
    <xf numFmtId="14" fontId="17" fillId="0" borderId="3">
      <alignment horizontal="center"/>
    </xf>
    <xf numFmtId="0" fontId="17" fillId="0" borderId="3">
      <alignment horizontal="center"/>
    </xf>
    <xf numFmtId="49" fontId="17" fillId="0" borderId="13">
      <alignment horizontal="center"/>
    </xf>
    <xf numFmtId="0" fontId="18" fillId="0" borderId="0">
      <alignment horizontal="center" vertical="center"/>
    </xf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2" borderId="0"/>
    <xf numFmtId="0" fontId="11" fillId="0" borderId="0"/>
    <xf numFmtId="0" fontId="16" fillId="0" borderId="0"/>
    <xf numFmtId="0" fontId="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0" fontId="1" fillId="20" borderId="14" applyNumberFormat="0" applyFont="0" applyAlignment="0" applyProtection="0"/>
    <xf numFmtId="165" fontId="8" fillId="0" borderId="0" applyFont="0" applyFill="0" applyBorder="0" applyAlignment="0" applyProtection="0"/>
    <xf numFmtId="0" fontId="11" fillId="0" borderId="0"/>
  </cellStyleXfs>
  <cellXfs count="19">
    <xf numFmtId="0" fontId="0" fillId="0" borderId="0" xfId="0"/>
    <xf numFmtId="4" fontId="9" fillId="0" borderId="2" xfId="113" applyNumberFormat="1" applyFont="1" applyFill="1" applyBorder="1" applyAlignment="1">
      <alignment horizontal="center" vertical="center"/>
    </xf>
    <xf numFmtId="0" fontId="11" fillId="0" borderId="0" xfId="164"/>
    <xf numFmtId="0" fontId="6" fillId="0" borderId="0" xfId="164" applyFont="1"/>
    <xf numFmtId="0" fontId="3" fillId="0" borderId="2" xfId="164" applyFont="1" applyBorder="1" applyAlignment="1">
      <alignment horizontal="center" vertical="center" wrapText="1"/>
    </xf>
    <xf numFmtId="4" fontId="11" fillId="0" borderId="0" xfId="164" applyNumberFormat="1"/>
    <xf numFmtId="0" fontId="5" fillId="0" borderId="2" xfId="164" applyFont="1" applyBorder="1" applyAlignment="1">
      <alignment vertical="center" wrapText="1"/>
    </xf>
    <xf numFmtId="4" fontId="9" fillId="0" borderId="2" xfId="164" applyNumberFormat="1" applyFont="1" applyBorder="1" applyAlignment="1">
      <alignment horizontal="center" vertical="center" wrapText="1"/>
    </xf>
    <xf numFmtId="0" fontId="6" fillId="0" borderId="2" xfId="164" applyFont="1" applyBorder="1" applyAlignment="1">
      <alignment vertical="center" wrapText="1"/>
    </xf>
    <xf numFmtId="4" fontId="9" fillId="3" borderId="2" xfId="164" applyNumberFormat="1" applyFont="1" applyFill="1" applyBorder="1" applyAlignment="1">
      <alignment horizontal="center" vertical="center"/>
    </xf>
    <xf numFmtId="4" fontId="9" fillId="0" borderId="2" xfId="164" applyNumberFormat="1" applyFont="1" applyFill="1" applyBorder="1" applyAlignment="1">
      <alignment horizontal="center" vertical="center" wrapText="1"/>
    </xf>
    <xf numFmtId="0" fontId="6" fillId="0" borderId="2" xfId="164" applyFont="1" applyBorder="1" applyAlignment="1">
      <alignment horizontal="justify" vertical="center" wrapText="1"/>
    </xf>
    <xf numFmtId="4" fontId="4" fillId="3" borderId="2" xfId="164" applyNumberFormat="1" applyFont="1" applyFill="1" applyBorder="1" applyAlignment="1">
      <alignment horizontal="center" vertical="center"/>
    </xf>
    <xf numFmtId="0" fontId="14" fillId="0" borderId="2" xfId="164" applyFont="1" applyBorder="1" applyAlignment="1">
      <alignment horizontal="justify" vertical="center" wrapText="1"/>
    </xf>
    <xf numFmtId="0" fontId="5" fillId="0" borderId="2" xfId="164" applyFont="1" applyBorder="1" applyAlignment="1">
      <alignment horizontal="left"/>
    </xf>
    <xf numFmtId="4" fontId="15" fillId="0" borderId="2" xfId="164" applyNumberFormat="1" applyFont="1" applyBorder="1" applyAlignment="1">
      <alignment horizontal="center"/>
    </xf>
    <xf numFmtId="0" fontId="15" fillId="0" borderId="2" xfId="164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2" xfId="164" applyFont="1" applyBorder="1" applyAlignment="1">
      <alignment horizontal="center" vertical="center" wrapText="1"/>
    </xf>
  </cellXfs>
  <cellStyles count="165">
    <cellStyle name="20% - Акцент1 2" xfId="1"/>
    <cellStyle name="20% - Акцент1 2 2" xfId="2"/>
    <cellStyle name="20% - Акцент2 2" xfId="3"/>
    <cellStyle name="20% - Акцент2 2 2" xfId="4"/>
    <cellStyle name="20% - Акцент3 2" xfId="5"/>
    <cellStyle name="20% - Акцент3 2 2" xfId="6"/>
    <cellStyle name="20% - Акцент4 2" xfId="7"/>
    <cellStyle name="20% - Акцент4 2 2" xfId="8"/>
    <cellStyle name="20% - Акцент5 2" xfId="9"/>
    <cellStyle name="20% - Акцент5 2 2" xfId="10"/>
    <cellStyle name="20% - Акцент6 2" xfId="11"/>
    <cellStyle name="20% - Акцент6 2 2" xfId="12"/>
    <cellStyle name="40% - Акцент1 2" xfId="13"/>
    <cellStyle name="40% - Акцент1 2 2" xfId="14"/>
    <cellStyle name="40% - Акцент2 2" xfId="15"/>
    <cellStyle name="40% - Акцент2 2 2" xfId="16"/>
    <cellStyle name="40% - Акцент3 2" xfId="17"/>
    <cellStyle name="40% - Акцент3 2 2" xfId="18"/>
    <cellStyle name="40% - Акцент4 2" xfId="19"/>
    <cellStyle name="40% - Акцент4 2 2" xfId="20"/>
    <cellStyle name="40% - Акцент5 2" xfId="21"/>
    <cellStyle name="40% - Акцент5 2 2" xfId="22"/>
    <cellStyle name="40% - Акцент6 2" xfId="23"/>
    <cellStyle name="40% - Акцент6 2 2" xfId="24"/>
    <cellStyle name="br" xfId="25"/>
    <cellStyle name="col" xfId="26"/>
    <cellStyle name="dtrow" xfId="27"/>
    <cellStyle name="st59" xfId="28"/>
    <cellStyle name="st60" xfId="29"/>
    <cellStyle name="st61" xfId="30"/>
    <cellStyle name="st62" xfId="31"/>
    <cellStyle name="st63" xfId="32"/>
    <cellStyle name="style0" xfId="33"/>
    <cellStyle name="td" xfId="34"/>
    <cellStyle name="tr" xfId="35"/>
    <cellStyle name="xl21" xfId="36"/>
    <cellStyle name="xl22" xfId="37"/>
    <cellStyle name="xl23" xfId="38"/>
    <cellStyle name="xl23 2" xfId="39"/>
    <cellStyle name="xl24" xfId="40"/>
    <cellStyle name="xl25" xfId="41"/>
    <cellStyle name="xl25 2" xfId="42"/>
    <cellStyle name="xl26" xfId="43"/>
    <cellStyle name="xl27" xfId="44"/>
    <cellStyle name="xl27 2" xfId="45"/>
    <cellStyle name="xl28" xfId="46"/>
    <cellStyle name="xl29" xfId="47"/>
    <cellStyle name="xl29 2" xfId="48"/>
    <cellStyle name="xl30" xfId="49"/>
    <cellStyle name="xl31" xfId="50"/>
    <cellStyle name="xl32" xfId="51"/>
    <cellStyle name="xl33" xfId="52"/>
    <cellStyle name="xl33 2" xfId="53"/>
    <cellStyle name="xl34" xfId="54"/>
    <cellStyle name="xl34 2" xfId="55"/>
    <cellStyle name="xl34 3" xfId="56"/>
    <cellStyle name="xl35" xfId="57"/>
    <cellStyle name="xl35 2" xfId="58"/>
    <cellStyle name="xl36" xfId="59"/>
    <cellStyle name="xl37" xfId="60"/>
    <cellStyle name="xl38" xfId="61"/>
    <cellStyle name="xl39" xfId="62"/>
    <cellStyle name="xl39 2" xfId="63"/>
    <cellStyle name="xl40" xfId="64"/>
    <cellStyle name="xl41" xfId="65"/>
    <cellStyle name="xl41 2" xfId="66"/>
    <cellStyle name="xl42" xfId="67"/>
    <cellStyle name="xl42 2" xfId="68"/>
    <cellStyle name="xl43" xfId="69"/>
    <cellStyle name="xl44" xfId="70"/>
    <cellStyle name="xl44 2" xfId="71"/>
    <cellStyle name="xl44 3" xfId="72"/>
    <cellStyle name="xl45" xfId="73"/>
    <cellStyle name="xl45 2" xfId="74"/>
    <cellStyle name="xl46" xfId="75"/>
    <cellStyle name="xl47" xfId="76"/>
    <cellStyle name="xl48" xfId="77"/>
    <cellStyle name="xl49" xfId="78"/>
    <cellStyle name="xl50" xfId="79"/>
    <cellStyle name="xl51" xfId="80"/>
    <cellStyle name="xl52" xfId="81"/>
    <cellStyle name="xl53" xfId="82"/>
    <cellStyle name="xl54" xfId="83"/>
    <cellStyle name="xl55" xfId="84"/>
    <cellStyle name="xl56" xfId="85"/>
    <cellStyle name="xl57" xfId="86"/>
    <cellStyle name="xl58" xfId="87"/>
    <cellStyle name="xl59" xfId="88"/>
    <cellStyle name="xl60" xfId="89"/>
    <cellStyle name="xl61" xfId="90"/>
    <cellStyle name="xl62" xfId="91"/>
    <cellStyle name="xl63" xfId="92"/>
    <cellStyle name="xl64" xfId="93"/>
    <cellStyle name="xl65" xfId="94"/>
    <cellStyle name="xl66" xfId="95"/>
    <cellStyle name="xl67" xfId="96"/>
    <cellStyle name="xl68" xfId="97"/>
    <cellStyle name="xl69" xfId="98"/>
    <cellStyle name="xl70" xfId="99"/>
    <cellStyle name="xl71" xfId="100"/>
    <cellStyle name="xl72" xfId="101"/>
    <cellStyle name="xl73" xfId="102"/>
    <cellStyle name="xl74" xfId="103"/>
    <cellStyle name="Обычный" xfId="0" builtinId="0"/>
    <cellStyle name="Обычный 10" xfId="104"/>
    <cellStyle name="Обычный 10 2" xfId="105"/>
    <cellStyle name="Обычный 10 2 2" xfId="106"/>
    <cellStyle name="Обычный 10 3" xfId="107"/>
    <cellStyle name="Обычный 10 3 2" xfId="108"/>
    <cellStyle name="Обычный 10 4" xfId="109"/>
    <cellStyle name="Обычный 11" xfId="110"/>
    <cellStyle name="Обычный 2" xfId="111"/>
    <cellStyle name="Обычный 2 2" xfId="112"/>
    <cellStyle name="Обычный 2 3" xfId="164"/>
    <cellStyle name="Обычный 3" xfId="113"/>
    <cellStyle name="Обычный 3 2" xfId="114"/>
    <cellStyle name="Обычный 3 2 2" xfId="115"/>
    <cellStyle name="Обычный 3 3" xfId="116"/>
    <cellStyle name="Обычный 3 3 2" xfId="117"/>
    <cellStyle name="Обычный 3 4" xfId="118"/>
    <cellStyle name="Обычный 4" xfId="119"/>
    <cellStyle name="Обычный 4 2" xfId="120"/>
    <cellStyle name="Обычный 4 2 2" xfId="121"/>
    <cellStyle name="Обычный 4 3" xfId="122"/>
    <cellStyle name="Обычный 4 3 2" xfId="123"/>
    <cellStyle name="Обычный 4 4" xfId="124"/>
    <cellStyle name="Обычный 5" xfId="125"/>
    <cellStyle name="Обычный 5 2" xfId="126"/>
    <cellStyle name="Обычный 5 2 2" xfId="127"/>
    <cellStyle name="Обычный 5 3" xfId="128"/>
    <cellStyle name="Обычный 5 3 2" xfId="129"/>
    <cellStyle name="Обычный 5 4" xfId="130"/>
    <cellStyle name="Обычный 6" xfId="131"/>
    <cellStyle name="Обычный 6 2" xfId="132"/>
    <cellStyle name="Обычный 6 2 2" xfId="133"/>
    <cellStyle name="Обычный 6 3" xfId="134"/>
    <cellStyle name="Обычный 6 3 2" xfId="135"/>
    <cellStyle name="Обычный 6 4" xfId="136"/>
    <cellStyle name="Обычный 7" xfId="137"/>
    <cellStyle name="Обычный 7 2" xfId="138"/>
    <cellStyle name="Обычный 7 2 2" xfId="139"/>
    <cellStyle name="Обычный 7 3" xfId="140"/>
    <cellStyle name="Обычный 7 3 2" xfId="141"/>
    <cellStyle name="Обычный 7 4" xfId="142"/>
    <cellStyle name="Обычный 8" xfId="143"/>
    <cellStyle name="Обычный 8 2" xfId="144"/>
    <cellStyle name="Обычный 8 2 2" xfId="145"/>
    <cellStyle name="Обычный 8 3" xfId="146"/>
    <cellStyle name="Обычный 8 3 2" xfId="147"/>
    <cellStyle name="Обычный 8 4" xfId="148"/>
    <cellStyle name="Обычный 9" xfId="149"/>
    <cellStyle name="Обычный 9 2" xfId="150"/>
    <cellStyle name="Обычный 9 2 2" xfId="151"/>
    <cellStyle name="Обычный 9 3" xfId="152"/>
    <cellStyle name="Обычный 9 3 2" xfId="153"/>
    <cellStyle name="Обычный 9 4" xfId="154"/>
    <cellStyle name="Примечание 2" xfId="155"/>
    <cellStyle name="Примечание 2 2" xfId="156"/>
    <cellStyle name="Примечание 3" xfId="157"/>
    <cellStyle name="Примечание 3 2" xfId="158"/>
    <cellStyle name="Примечание 4" xfId="159"/>
    <cellStyle name="Примечание 4 2" xfId="160"/>
    <cellStyle name="Примечание 5" xfId="161"/>
    <cellStyle name="Примечание 5 2" xfId="162"/>
    <cellStyle name="Финансовый 2" xfId="16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workbookViewId="0">
      <pane xSplit="1" ySplit="4" topLeftCell="C5" activePane="bottomRight" state="frozen"/>
      <selection pane="topRight" activeCell="B1" sqref="B1"/>
      <selection pane="bottomLeft" activeCell="A5" sqref="A5"/>
      <selection pane="bottomRight" activeCell="L5" sqref="L5:L6"/>
    </sheetView>
  </sheetViews>
  <sheetFormatPr defaultRowHeight="15" x14ac:dyDescent="0.25"/>
  <cols>
    <col min="1" max="1" width="33.85546875" style="2" customWidth="1"/>
    <col min="2" max="2" width="21" style="2" customWidth="1"/>
    <col min="3" max="3" width="18.140625" style="2" customWidth="1"/>
    <col min="4" max="7" width="18.7109375" style="2" customWidth="1"/>
    <col min="8" max="8" width="19.28515625" style="2" customWidth="1"/>
    <col min="9" max="9" width="19.140625" style="2" customWidth="1"/>
    <col min="10" max="10" width="18.85546875" style="2" customWidth="1"/>
    <col min="11" max="11" width="10" style="2" bestFit="1" customWidth="1"/>
    <col min="12" max="12" width="9.140625" style="2"/>
    <col min="13" max="13" width="9.7109375" style="2" bestFit="1" customWidth="1"/>
    <col min="14" max="16384" width="9.140625" style="2"/>
  </cols>
  <sheetData>
    <row r="1" spans="1:12" ht="15.75" x14ac:dyDescent="0.25">
      <c r="A1" s="17" t="s">
        <v>32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x14ac:dyDescent="0.25">
      <c r="J2" s="3" t="s">
        <v>23</v>
      </c>
    </row>
    <row r="3" spans="1:12" ht="31.5" customHeight="1" x14ac:dyDescent="0.25">
      <c r="A3" s="18" t="s">
        <v>16</v>
      </c>
      <c r="B3" s="18" t="s">
        <v>24</v>
      </c>
      <c r="C3" s="18" t="s">
        <v>33</v>
      </c>
      <c r="D3" s="18" t="s">
        <v>27</v>
      </c>
      <c r="E3" s="18" t="s">
        <v>29</v>
      </c>
      <c r="F3" s="18" t="s">
        <v>30</v>
      </c>
      <c r="G3" s="18" t="s">
        <v>31</v>
      </c>
      <c r="H3" s="18" t="s">
        <v>17</v>
      </c>
      <c r="I3" s="18"/>
      <c r="J3" s="18"/>
    </row>
    <row r="4" spans="1:12" ht="84.75" customHeight="1" x14ac:dyDescent="0.25">
      <c r="A4" s="18"/>
      <c r="B4" s="18"/>
      <c r="C4" s="18"/>
      <c r="D4" s="18"/>
      <c r="E4" s="18"/>
      <c r="F4" s="18"/>
      <c r="G4" s="18"/>
      <c r="H4" s="4" t="s">
        <v>34</v>
      </c>
      <c r="I4" s="4" t="s">
        <v>35</v>
      </c>
      <c r="J4" s="4" t="s">
        <v>36</v>
      </c>
      <c r="K4" s="5"/>
    </row>
    <row r="5" spans="1:12" ht="28.5" x14ac:dyDescent="0.25">
      <c r="A5" s="6" t="s">
        <v>4</v>
      </c>
      <c r="B5" s="7">
        <f t="shared" ref="B5:J5" si="0">SUM(B6:B13,B19,B20,B23,B25,B26)</f>
        <v>580599</v>
      </c>
      <c r="C5" s="7">
        <f t="shared" si="0"/>
        <v>640275.32000000007</v>
      </c>
      <c r="D5" s="7">
        <f t="shared" si="0"/>
        <v>654132</v>
      </c>
      <c r="E5" s="7">
        <f t="shared" si="0"/>
        <v>741168.30816999997</v>
      </c>
      <c r="F5" s="7">
        <f t="shared" si="0"/>
        <v>756028.39</v>
      </c>
      <c r="G5" s="7">
        <f t="shared" si="0"/>
        <v>824455.64429792808</v>
      </c>
      <c r="H5" s="7">
        <f>SUM(H6:H13,H19,H20,H23,H25,H26)</f>
        <v>902387.5</v>
      </c>
      <c r="I5" s="7">
        <f t="shared" si="0"/>
        <v>938411.9</v>
      </c>
      <c r="J5" s="7">
        <f t="shared" si="0"/>
        <v>1014722</v>
      </c>
    </row>
    <row r="6" spans="1:12" x14ac:dyDescent="0.25">
      <c r="A6" s="8" t="s">
        <v>1</v>
      </c>
      <c r="B6" s="1">
        <v>325461</v>
      </c>
      <c r="C6" s="9">
        <v>376255.72</v>
      </c>
      <c r="D6" s="9">
        <v>426552.1</v>
      </c>
      <c r="E6" s="9">
        <v>471818.41618</v>
      </c>
      <c r="F6" s="9">
        <v>519949</v>
      </c>
      <c r="G6" s="9">
        <v>571940.20834792813</v>
      </c>
      <c r="H6" s="9">
        <v>637189</v>
      </c>
      <c r="I6" s="9">
        <v>699014</v>
      </c>
      <c r="J6" s="9">
        <v>768916</v>
      </c>
      <c r="K6" s="5"/>
      <c r="L6" s="5"/>
    </row>
    <row r="7" spans="1:12" x14ac:dyDescent="0.25">
      <c r="A7" s="8" t="s">
        <v>10</v>
      </c>
      <c r="B7" s="1">
        <v>11643</v>
      </c>
      <c r="C7" s="9">
        <v>13551.82</v>
      </c>
      <c r="D7" s="9">
        <v>11912.9</v>
      </c>
      <c r="E7" s="9">
        <v>13894.909320000001</v>
      </c>
      <c r="F7" s="9">
        <v>14356.6</v>
      </c>
      <c r="G7" s="9">
        <v>14356.6</v>
      </c>
      <c r="H7" s="9">
        <v>17473.500000000004</v>
      </c>
      <c r="I7" s="9">
        <v>22987.899999999998</v>
      </c>
      <c r="J7" s="9">
        <v>24468</v>
      </c>
      <c r="K7" s="5"/>
    </row>
    <row r="8" spans="1:12" x14ac:dyDescent="0.25">
      <c r="A8" s="8" t="s">
        <v>18</v>
      </c>
      <c r="B8" s="9">
        <v>47080</v>
      </c>
      <c r="C8" s="9">
        <v>31494.400000000001</v>
      </c>
      <c r="D8" s="9">
        <v>29627</v>
      </c>
      <c r="E8" s="9">
        <v>28734.256200000003</v>
      </c>
      <c r="F8" s="9">
        <v>32973</v>
      </c>
      <c r="G8" s="9">
        <v>28685.465640000002</v>
      </c>
      <c r="H8" s="9">
        <v>31022</v>
      </c>
      <c r="I8" s="9">
        <v>34503</v>
      </c>
      <c r="J8" s="9">
        <v>37382</v>
      </c>
      <c r="K8" s="5"/>
    </row>
    <row r="9" spans="1:12" ht="30" x14ac:dyDescent="0.25">
      <c r="A9" s="8" t="s">
        <v>2</v>
      </c>
      <c r="B9" s="9">
        <v>38784</v>
      </c>
      <c r="C9" s="9">
        <v>44371.47</v>
      </c>
      <c r="D9" s="9">
        <v>45990</v>
      </c>
      <c r="E9" s="9">
        <v>36465.564709999999</v>
      </c>
      <c r="F9" s="9">
        <v>45990</v>
      </c>
      <c r="G9" s="9">
        <v>46074</v>
      </c>
      <c r="H9" s="9">
        <v>47318</v>
      </c>
      <c r="I9" s="9">
        <v>48595</v>
      </c>
      <c r="J9" s="9">
        <v>49907</v>
      </c>
      <c r="K9" s="5"/>
    </row>
    <row r="10" spans="1:12" x14ac:dyDescent="0.25">
      <c r="A10" s="8" t="s">
        <v>19</v>
      </c>
      <c r="B10" s="9">
        <v>52000</v>
      </c>
      <c r="C10" s="9">
        <v>48805.58</v>
      </c>
      <c r="D10" s="9">
        <v>52000</v>
      </c>
      <c r="E10" s="9">
        <v>47009.517090000001</v>
      </c>
      <c r="F10" s="9">
        <v>51352</v>
      </c>
      <c r="G10" s="9">
        <v>51424</v>
      </c>
      <c r="H10" s="9">
        <v>52348</v>
      </c>
      <c r="I10" s="9">
        <v>52871</v>
      </c>
      <c r="J10" s="9">
        <v>53401</v>
      </c>
      <c r="K10" s="5"/>
    </row>
    <row r="11" spans="1:12" ht="30" x14ac:dyDescent="0.25">
      <c r="A11" s="8" t="s">
        <v>28</v>
      </c>
      <c r="B11" s="9">
        <v>0</v>
      </c>
      <c r="C11" s="9">
        <v>0</v>
      </c>
      <c r="D11" s="9">
        <v>0</v>
      </c>
      <c r="E11" s="9">
        <v>190.982</v>
      </c>
      <c r="F11" s="9">
        <v>0</v>
      </c>
      <c r="G11" s="9">
        <v>188</v>
      </c>
      <c r="H11" s="9">
        <v>0</v>
      </c>
      <c r="I11" s="9">
        <v>0</v>
      </c>
      <c r="J11" s="9">
        <v>0</v>
      </c>
      <c r="K11" s="5"/>
    </row>
    <row r="12" spans="1:12" x14ac:dyDescent="0.25">
      <c r="A12" s="8" t="s">
        <v>12</v>
      </c>
      <c r="B12" s="9">
        <v>10421</v>
      </c>
      <c r="C12" s="9">
        <v>10394.07</v>
      </c>
      <c r="D12" s="9">
        <v>10421</v>
      </c>
      <c r="E12" s="9">
        <v>17673.125650000002</v>
      </c>
      <c r="F12" s="9">
        <v>12070</v>
      </c>
      <c r="G12" s="9">
        <v>26583</v>
      </c>
      <c r="H12" s="9">
        <v>27060</v>
      </c>
      <c r="I12" s="9">
        <v>27545</v>
      </c>
      <c r="J12" s="9">
        <v>28039</v>
      </c>
      <c r="K12" s="5"/>
    </row>
    <row r="13" spans="1:12" ht="60" x14ac:dyDescent="0.25">
      <c r="A13" s="8" t="s">
        <v>20</v>
      </c>
      <c r="B13" s="7">
        <f t="shared" ref="B13:J13" si="1">B14+B15+B16+B17+B18</f>
        <v>63066</v>
      </c>
      <c r="C13" s="7">
        <f t="shared" si="1"/>
        <v>71094</v>
      </c>
      <c r="D13" s="7">
        <f t="shared" si="1"/>
        <v>64661</v>
      </c>
      <c r="E13" s="7">
        <f t="shared" si="1"/>
        <v>71116.054900000003</v>
      </c>
      <c r="F13" s="7">
        <f t="shared" si="1"/>
        <v>65341</v>
      </c>
      <c r="G13" s="7">
        <f t="shared" si="1"/>
        <v>64435</v>
      </c>
      <c r="H13" s="10">
        <f t="shared" si="1"/>
        <v>77106</v>
      </c>
      <c r="I13" s="7">
        <f t="shared" si="1"/>
        <v>42125</v>
      </c>
      <c r="J13" s="7">
        <f t="shared" si="1"/>
        <v>42175</v>
      </c>
      <c r="K13" s="5"/>
    </row>
    <row r="14" spans="1:12" ht="120" x14ac:dyDescent="0.25">
      <c r="A14" s="11" t="s">
        <v>11</v>
      </c>
      <c r="B14" s="12">
        <v>23500</v>
      </c>
      <c r="C14" s="12">
        <v>28964.16</v>
      </c>
      <c r="D14" s="12">
        <v>24000</v>
      </c>
      <c r="E14" s="12">
        <v>30121.21286</v>
      </c>
      <c r="F14" s="12">
        <v>25100</v>
      </c>
      <c r="G14" s="12">
        <v>25100</v>
      </c>
      <c r="H14" s="12">
        <v>25100</v>
      </c>
      <c r="I14" s="12">
        <v>24000</v>
      </c>
      <c r="J14" s="12">
        <v>24000</v>
      </c>
      <c r="K14" s="5"/>
    </row>
    <row r="15" spans="1:12" ht="150" x14ac:dyDescent="0.25">
      <c r="A15" s="11" t="s">
        <v>8</v>
      </c>
      <c r="B15" s="12">
        <v>8000</v>
      </c>
      <c r="C15" s="12">
        <v>8112.09</v>
      </c>
      <c r="D15" s="12">
        <v>8500</v>
      </c>
      <c r="E15" s="12">
        <v>8313.0570200000002</v>
      </c>
      <c r="F15" s="12">
        <v>8500</v>
      </c>
      <c r="G15" s="12">
        <v>8500</v>
      </c>
      <c r="H15" s="12">
        <v>8500</v>
      </c>
      <c r="I15" s="12">
        <v>8500</v>
      </c>
      <c r="J15" s="12">
        <v>8500</v>
      </c>
      <c r="K15" s="5"/>
    </row>
    <row r="16" spans="1:12" ht="150" x14ac:dyDescent="0.25">
      <c r="A16" s="11" t="s">
        <v>5</v>
      </c>
      <c r="B16" s="12">
        <v>4650</v>
      </c>
      <c r="C16" s="12">
        <v>4765.49</v>
      </c>
      <c r="D16" s="12">
        <v>4980</v>
      </c>
      <c r="E16" s="12">
        <v>5041.7661799999996</v>
      </c>
      <c r="F16" s="12">
        <v>4976</v>
      </c>
      <c r="G16" s="12">
        <v>3706</v>
      </c>
      <c r="H16" s="12">
        <v>2100</v>
      </c>
      <c r="I16" s="12">
        <v>2100</v>
      </c>
      <c r="J16" s="12">
        <v>2100</v>
      </c>
      <c r="K16" s="5"/>
    </row>
    <row r="17" spans="1:11" ht="45" x14ac:dyDescent="0.25">
      <c r="A17" s="11" t="s">
        <v>3</v>
      </c>
      <c r="B17" s="12">
        <v>356</v>
      </c>
      <c r="C17" s="12">
        <v>1433.26</v>
      </c>
      <c r="D17" s="12">
        <v>521</v>
      </c>
      <c r="E17" s="12">
        <v>75.5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5"/>
    </row>
    <row r="18" spans="1:11" ht="150" x14ac:dyDescent="0.25">
      <c r="A18" s="11" t="s">
        <v>9</v>
      </c>
      <c r="B18" s="12">
        <v>26560</v>
      </c>
      <c r="C18" s="12">
        <v>27819</v>
      </c>
      <c r="D18" s="12">
        <v>26660</v>
      </c>
      <c r="E18" s="12">
        <f>27551.3175+13.20134</f>
        <v>27564.518840000001</v>
      </c>
      <c r="F18" s="12">
        <v>26765</v>
      </c>
      <c r="G18" s="12">
        <v>27129</v>
      </c>
      <c r="H18" s="12">
        <v>41406</v>
      </c>
      <c r="I18" s="12">
        <v>7525</v>
      </c>
      <c r="J18" s="12">
        <v>7575</v>
      </c>
      <c r="K18" s="5"/>
    </row>
    <row r="19" spans="1:11" ht="30" x14ac:dyDescent="0.25">
      <c r="A19" s="11" t="s">
        <v>0</v>
      </c>
      <c r="B19" s="9">
        <v>2220</v>
      </c>
      <c r="C19" s="9">
        <v>986.65</v>
      </c>
      <c r="D19" s="9">
        <v>801</v>
      </c>
      <c r="E19" s="9">
        <v>1276.90643</v>
      </c>
      <c r="F19" s="9">
        <v>769.79</v>
      </c>
      <c r="G19" s="9">
        <f>1893.55659-45.06</f>
        <v>1848.49659</v>
      </c>
      <c r="H19" s="9">
        <v>0</v>
      </c>
      <c r="I19" s="9">
        <v>0</v>
      </c>
      <c r="J19" s="9">
        <v>0</v>
      </c>
      <c r="K19" s="5"/>
    </row>
    <row r="20" spans="1:11" ht="45" x14ac:dyDescent="0.25">
      <c r="A20" s="11" t="s">
        <v>13</v>
      </c>
      <c r="B20" s="7">
        <f>B21+B22</f>
        <v>150</v>
      </c>
      <c r="C20" s="7">
        <f>C21+C22</f>
        <v>647.99</v>
      </c>
      <c r="D20" s="7">
        <f>D21+D22</f>
        <v>167</v>
      </c>
      <c r="E20" s="7">
        <v>486.92943000000002</v>
      </c>
      <c r="F20" s="7">
        <v>137</v>
      </c>
      <c r="G20" s="7">
        <v>350.3</v>
      </c>
      <c r="H20" s="7">
        <v>300</v>
      </c>
      <c r="I20" s="7">
        <v>300</v>
      </c>
      <c r="J20" s="7">
        <v>300</v>
      </c>
      <c r="K20" s="5"/>
    </row>
    <row r="21" spans="1:11" ht="30" x14ac:dyDescent="0.25">
      <c r="A21" s="11" t="s">
        <v>6</v>
      </c>
      <c r="B21" s="12">
        <v>70</v>
      </c>
      <c r="C21" s="12">
        <v>371.98</v>
      </c>
      <c r="D21" s="12">
        <v>80</v>
      </c>
      <c r="E21" s="12">
        <v>402.42074000000002</v>
      </c>
      <c r="F21" s="12">
        <v>81</v>
      </c>
      <c r="G21" s="12">
        <v>305.3</v>
      </c>
      <c r="H21" s="12">
        <v>300</v>
      </c>
      <c r="I21" s="12">
        <v>300</v>
      </c>
      <c r="J21" s="12">
        <v>300</v>
      </c>
      <c r="K21" s="5"/>
    </row>
    <row r="22" spans="1:11" ht="30" x14ac:dyDescent="0.25">
      <c r="A22" s="11" t="s">
        <v>7</v>
      </c>
      <c r="B22" s="12">
        <v>80</v>
      </c>
      <c r="C22" s="12">
        <v>276.01</v>
      </c>
      <c r="D22" s="12">
        <v>87</v>
      </c>
      <c r="E22" s="12">
        <v>84.508690000000001</v>
      </c>
      <c r="F22" s="12">
        <v>56</v>
      </c>
      <c r="G22" s="12">
        <v>45</v>
      </c>
      <c r="H22" s="12">
        <v>0</v>
      </c>
      <c r="I22" s="12">
        <v>0</v>
      </c>
      <c r="J22" s="12">
        <v>0</v>
      </c>
      <c r="K22" s="5"/>
    </row>
    <row r="23" spans="1:11" ht="45" x14ac:dyDescent="0.25">
      <c r="A23" s="13" t="s">
        <v>14</v>
      </c>
      <c r="B23" s="9">
        <v>26774</v>
      </c>
      <c r="C23" s="9">
        <v>38553.58</v>
      </c>
      <c r="D23" s="9">
        <v>7300</v>
      </c>
      <c r="E23" s="9">
        <v>48890.318299999999</v>
      </c>
      <c r="F23" s="9">
        <v>8390</v>
      </c>
      <c r="G23" s="9">
        <v>15645</v>
      </c>
      <c r="H23" s="9">
        <v>10071</v>
      </c>
      <c r="I23" s="9">
        <v>7971</v>
      </c>
      <c r="J23" s="9">
        <v>7634</v>
      </c>
      <c r="K23" s="5"/>
    </row>
    <row r="24" spans="1:11" ht="60" x14ac:dyDescent="0.25">
      <c r="A24" s="13" t="s">
        <v>21</v>
      </c>
      <c r="B24" s="12">
        <v>6800</v>
      </c>
      <c r="C24" s="12">
        <v>11103.44</v>
      </c>
      <c r="D24" s="12">
        <v>6800</v>
      </c>
      <c r="E24" s="12">
        <v>22544.38753</v>
      </c>
      <c r="F24" s="12">
        <v>3300</v>
      </c>
      <c r="G24" s="12">
        <v>5600</v>
      </c>
      <c r="H24" s="12">
        <v>5000</v>
      </c>
      <c r="I24" s="12">
        <v>3300</v>
      </c>
      <c r="J24" s="12">
        <v>3300</v>
      </c>
      <c r="K24" s="5"/>
    </row>
    <row r="25" spans="1:11" ht="30" x14ac:dyDescent="0.25">
      <c r="A25" s="13" t="s">
        <v>15</v>
      </c>
      <c r="B25" s="9">
        <v>1500</v>
      </c>
      <c r="C25" s="9">
        <v>1144.56</v>
      </c>
      <c r="D25" s="9">
        <v>1500</v>
      </c>
      <c r="E25" s="9">
        <v>1559.5375300000001</v>
      </c>
      <c r="F25" s="9">
        <v>1500</v>
      </c>
      <c r="G25" s="9">
        <v>2350.71967</v>
      </c>
      <c r="H25" s="9">
        <v>1500</v>
      </c>
      <c r="I25" s="9">
        <v>1500</v>
      </c>
      <c r="J25" s="9">
        <v>1500</v>
      </c>
      <c r="K25" s="5"/>
    </row>
    <row r="26" spans="1:11" x14ac:dyDescent="0.25">
      <c r="A26" s="13" t="s">
        <v>22</v>
      </c>
      <c r="B26" s="9">
        <v>1500</v>
      </c>
      <c r="C26" s="9">
        <v>2975.48</v>
      </c>
      <c r="D26" s="9">
        <v>3200</v>
      </c>
      <c r="E26" s="9">
        <v>2051.79043</v>
      </c>
      <c r="F26" s="9">
        <v>3200</v>
      </c>
      <c r="G26" s="9">
        <v>574.85405000000003</v>
      </c>
      <c r="H26" s="9">
        <v>1000</v>
      </c>
      <c r="I26" s="9">
        <v>1000</v>
      </c>
      <c r="J26" s="9">
        <v>1000</v>
      </c>
      <c r="K26" s="5"/>
    </row>
    <row r="27" spans="1:11" x14ac:dyDescent="0.25">
      <c r="A27" s="14" t="s">
        <v>25</v>
      </c>
      <c r="B27" s="15">
        <v>1663095.61</v>
      </c>
      <c r="C27" s="15">
        <v>2592058.84</v>
      </c>
      <c r="D27" s="15">
        <v>2001311.3</v>
      </c>
      <c r="E27" s="15">
        <v>3033797.72223</v>
      </c>
      <c r="F27" s="15">
        <v>2097975.3199999998</v>
      </c>
      <c r="G27" s="15">
        <v>3530575.7</v>
      </c>
      <c r="H27" s="15">
        <v>2677057.8304599999</v>
      </c>
      <c r="I27" s="15">
        <v>3204656.7441599998</v>
      </c>
      <c r="J27" s="15">
        <v>3227940.5906900004</v>
      </c>
    </row>
    <row r="28" spans="1:11" x14ac:dyDescent="0.25">
      <c r="A28" s="16" t="s">
        <v>26</v>
      </c>
      <c r="B28" s="15">
        <f t="shared" ref="B28:J28" si="2">B27+B5</f>
        <v>2243694.6100000003</v>
      </c>
      <c r="C28" s="15">
        <f t="shared" si="2"/>
        <v>3232334.16</v>
      </c>
      <c r="D28" s="15">
        <f t="shared" si="2"/>
        <v>2655443.2999999998</v>
      </c>
      <c r="E28" s="15">
        <f t="shared" si="2"/>
        <v>3774966.0304</v>
      </c>
      <c r="F28" s="15">
        <f t="shared" si="2"/>
        <v>2854003.71</v>
      </c>
      <c r="G28" s="15">
        <f t="shared" si="2"/>
        <v>4355031.3442979287</v>
      </c>
      <c r="H28" s="15">
        <f t="shared" si="2"/>
        <v>3579445.3304599999</v>
      </c>
      <c r="I28" s="15">
        <f t="shared" si="2"/>
        <v>4143068.6441599997</v>
      </c>
      <c r="J28" s="15">
        <f t="shared" si="2"/>
        <v>4242662.59069</v>
      </c>
    </row>
  </sheetData>
  <mergeCells count="9">
    <mergeCell ref="A1:J1"/>
    <mergeCell ref="A3:A4"/>
    <mergeCell ref="B3:B4"/>
    <mergeCell ref="C3:C4"/>
    <mergeCell ref="D3:D4"/>
    <mergeCell ref="E3:E4"/>
    <mergeCell ref="F3:F4"/>
    <mergeCell ref="G3:G4"/>
    <mergeCell ref="H3:J3"/>
  </mergeCells>
  <pageMargins left="0.70866141732283472" right="0.39370078740157483" top="0.55118110236220474" bottom="0.55118110236220474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23-28</vt:lpstr>
    </vt:vector>
  </TitlesOfParts>
  <Company>MinFin UR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fin02</cp:lastModifiedBy>
  <cp:lastPrinted>2024-11-13T07:56:42Z</cp:lastPrinted>
  <dcterms:created xsi:type="dcterms:W3CDTF">2007-02-26T11:08:00Z</dcterms:created>
  <dcterms:modified xsi:type="dcterms:W3CDTF">2025-11-12T08:57:03Z</dcterms:modified>
</cp:coreProperties>
</file>